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Budget without Alarm" sheetId="2" r:id="rId1"/>
  </sheets>
  <calcPr calcId="125725"/>
</workbook>
</file>

<file path=xl/calcChain.xml><?xml version="1.0" encoding="utf-8"?>
<calcChain xmlns="http://schemas.openxmlformats.org/spreadsheetml/2006/main">
  <c r="K42" i="2"/>
  <c r="K8"/>
  <c r="K21"/>
  <c r="K30"/>
  <c r="K35"/>
  <c r="L35"/>
  <c r="K57"/>
  <c r="J8"/>
  <c r="K44" l="1"/>
  <c r="K56" s="1"/>
  <c r="K58" s="1"/>
  <c r="K60" s="1"/>
  <c r="K61" s="1"/>
  <c r="J35"/>
  <c r="I35"/>
  <c r="H35"/>
  <c r="G35"/>
  <c r="F35"/>
  <c r="E35"/>
  <c r="J53"/>
  <c r="J57" s="1"/>
  <c r="I53"/>
  <c r="I57" s="1"/>
  <c r="H53"/>
  <c r="H57" s="1"/>
  <c r="G53"/>
  <c r="G57" s="1"/>
  <c r="F53"/>
  <c r="F57" s="1"/>
  <c r="E53"/>
  <c r="E57" s="1"/>
  <c r="J42"/>
  <c r="I42"/>
  <c r="H42"/>
  <c r="G42"/>
  <c r="F42"/>
  <c r="E42"/>
  <c r="J30"/>
  <c r="I30"/>
  <c r="H30"/>
  <c r="G30"/>
  <c r="F30"/>
  <c r="E30"/>
  <c r="J21"/>
  <c r="J44" s="1"/>
  <c r="J56" s="1"/>
  <c r="I21"/>
  <c r="H21"/>
  <c r="G21"/>
  <c r="F21"/>
  <c r="E21"/>
  <c r="F8"/>
  <c r="E8"/>
  <c r="G5"/>
  <c r="G8" s="1"/>
  <c r="G44" l="1"/>
  <c r="G56" s="1"/>
  <c r="G58" s="1"/>
  <c r="G60" s="1"/>
  <c r="G61" s="1"/>
  <c r="H44"/>
  <c r="H56" s="1"/>
  <c r="H58" s="1"/>
  <c r="H60" s="1"/>
  <c r="H61" s="1"/>
  <c r="I44"/>
  <c r="I56" s="1"/>
  <c r="J58"/>
  <c r="J60" s="1"/>
  <c r="J61" s="1"/>
  <c r="F44"/>
  <c r="F56" s="1"/>
  <c r="F58" s="1"/>
  <c r="F60" s="1"/>
  <c r="F61" s="1"/>
  <c r="I58"/>
  <c r="I60" s="1"/>
  <c r="I61" s="1"/>
  <c r="E44"/>
  <c r="E56" s="1"/>
  <c r="E58" s="1"/>
  <c r="E60" s="1"/>
  <c r="E61" s="1"/>
</calcChain>
</file>

<file path=xl/sharedStrings.xml><?xml version="1.0" encoding="utf-8"?>
<sst xmlns="http://schemas.openxmlformats.org/spreadsheetml/2006/main" count="80" uniqueCount="69">
  <si>
    <t>Kendall Breeze East Homeowners Association, Inc.</t>
  </si>
  <si>
    <t>Income</t>
  </si>
  <si>
    <t>Assessment Fee</t>
  </si>
  <si>
    <t>Interest Income</t>
  </si>
  <si>
    <t>Late Fees</t>
  </si>
  <si>
    <t>Adminstrative Expenses</t>
  </si>
  <si>
    <t>Accounting</t>
  </si>
  <si>
    <t>Annual Report</t>
  </si>
  <si>
    <t>Legal Fees</t>
  </si>
  <si>
    <t>Management Fees</t>
  </si>
  <si>
    <t>Office Supplies</t>
  </si>
  <si>
    <t>Payment Coupons</t>
  </si>
  <si>
    <t>Printing and Postage</t>
  </si>
  <si>
    <t>Miscellaneous Expenses</t>
  </si>
  <si>
    <t>Maintenance and Repairs</t>
  </si>
  <si>
    <t>Alarm Monitoring</t>
  </si>
  <si>
    <t>Contingencies</t>
  </si>
  <si>
    <t>Electricity</t>
  </si>
  <si>
    <t>General Repairs</t>
  </si>
  <si>
    <t>Lawn and Fertilizing Service</t>
  </si>
  <si>
    <t>Sprinkler Maintenance</t>
  </si>
  <si>
    <t>Insurance</t>
  </si>
  <si>
    <t>Directors and Officers</t>
  </si>
  <si>
    <t>Fidelity Bond</t>
  </si>
  <si>
    <t>General Liability</t>
  </si>
  <si>
    <t>Hazard Insurance</t>
  </si>
  <si>
    <t>Reserves</t>
  </si>
  <si>
    <t>Trellises</t>
  </si>
  <si>
    <t xml:space="preserve"> </t>
  </si>
  <si>
    <t>FY2010</t>
  </si>
  <si>
    <t>FY2011</t>
  </si>
  <si>
    <t>Explanation</t>
  </si>
  <si>
    <t>Total Operating Expenses</t>
  </si>
  <si>
    <t>Total Income</t>
  </si>
  <si>
    <t xml:space="preserve">Bad Debt Expense </t>
  </si>
  <si>
    <t>Total</t>
  </si>
  <si>
    <t>Divide by 48 Units</t>
  </si>
  <si>
    <t>Monthly Due</t>
  </si>
  <si>
    <t>FY2012</t>
  </si>
  <si>
    <t>2011</t>
  </si>
  <si>
    <t>2012</t>
  </si>
  <si>
    <t>21% increase</t>
  </si>
  <si>
    <t>2010</t>
  </si>
  <si>
    <t>Total Administrative Expenses</t>
  </si>
  <si>
    <t>Bank Charges / Lockbox</t>
  </si>
  <si>
    <t>Total Reserves</t>
  </si>
  <si>
    <t>Total Insurance</t>
  </si>
  <si>
    <t>Total Maintenance and Repairs</t>
  </si>
  <si>
    <t>Resealing Asphalt</t>
  </si>
  <si>
    <t>2013</t>
  </si>
  <si>
    <t>TOTAL FISCAL YEAR EXPENSES</t>
  </si>
  <si>
    <t>Landscape Improvement / Spray</t>
  </si>
  <si>
    <t>FY2013</t>
  </si>
  <si>
    <t>FY2014</t>
  </si>
  <si>
    <t>Pressure Cleaning</t>
  </si>
  <si>
    <t>Bad debt</t>
  </si>
  <si>
    <t>Landscaping</t>
  </si>
  <si>
    <t>FY2015</t>
  </si>
  <si>
    <t>2014</t>
  </si>
  <si>
    <t>2015</t>
  </si>
  <si>
    <t>General Maintainance</t>
  </si>
  <si>
    <t>FY2016</t>
  </si>
  <si>
    <t>2016 Proposed Budget</t>
  </si>
  <si>
    <t>2016</t>
  </si>
  <si>
    <t>Painting</t>
  </si>
  <si>
    <t>Utilities</t>
  </si>
  <si>
    <t>Total Utilities</t>
  </si>
  <si>
    <t>Please take your time to review the budget and send all questions and concerns to the board of directors.</t>
  </si>
  <si>
    <t>kbeboard@gmail.com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</si>
</sst>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2" fillId="0" borderId="0" xfId="0" applyFont="1"/>
    <xf numFmtId="39" fontId="0" fillId="0" borderId="0" xfId="2" applyNumberFormat="1" applyFont="1"/>
    <xf numFmtId="39" fontId="2" fillId="0" borderId="0" xfId="2" applyNumberFormat="1" applyFont="1"/>
    <xf numFmtId="43" fontId="0" fillId="0" borderId="0" xfId="1" applyFont="1"/>
    <xf numFmtId="0" fontId="3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39" fontId="4" fillId="0" borderId="0" xfId="2" applyNumberFormat="1" applyFont="1" applyAlignment="1">
      <alignment vertical="center"/>
    </xf>
    <xf numFmtId="43" fontId="5" fillId="0" borderId="1" xfId="1" applyFont="1" applyBorder="1" applyAlignment="1">
      <alignment horizontal="center" vertical="center"/>
    </xf>
    <xf numFmtId="39" fontId="5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39" fontId="4" fillId="0" borderId="1" xfId="2" applyNumberFormat="1" applyFont="1" applyFill="1" applyBorder="1" applyAlignment="1">
      <alignment vertical="center"/>
    </xf>
    <xf numFmtId="43" fontId="4" fillId="0" borderId="1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43" fontId="4" fillId="0" borderId="0" xfId="1" applyFont="1" applyFill="1" applyAlignment="1">
      <alignment vertical="center"/>
    </xf>
    <xf numFmtId="39" fontId="4" fillId="0" borderId="0" xfId="2" applyNumberFormat="1" applyFont="1" applyFill="1" applyAlignment="1">
      <alignment vertical="center"/>
    </xf>
    <xf numFmtId="43" fontId="4" fillId="0" borderId="0" xfId="0" applyNumberFormat="1" applyFont="1" applyFill="1" applyAlignment="1">
      <alignment vertical="center"/>
    </xf>
    <xf numFmtId="43" fontId="2" fillId="0" borderId="0" xfId="1" quotePrefix="1" applyFont="1"/>
    <xf numFmtId="43" fontId="5" fillId="0" borderId="1" xfId="1" applyFont="1" applyFill="1" applyBorder="1" applyAlignment="1">
      <alignment vertical="center"/>
    </xf>
    <xf numFmtId="39" fontId="5" fillId="0" borderId="1" xfId="2" applyNumberFormat="1" applyFont="1" applyFill="1" applyBorder="1" applyAlignment="1">
      <alignment vertical="center"/>
    </xf>
    <xf numFmtId="43" fontId="5" fillId="0" borderId="1" xfId="1" quotePrefix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43" fontId="4" fillId="0" borderId="2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vertical="center"/>
    </xf>
    <xf numFmtId="43" fontId="4" fillId="0" borderId="0" xfId="1" applyNumberFormat="1" applyFont="1" applyFill="1" applyAlignment="1">
      <alignment vertical="center"/>
    </xf>
    <xf numFmtId="39" fontId="5" fillId="0" borderId="1" xfId="2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43" fontId="4" fillId="0" borderId="3" xfId="1" applyFont="1" applyFill="1" applyBorder="1" applyAlignment="1">
      <alignment vertical="center"/>
    </xf>
    <xf numFmtId="39" fontId="4" fillId="0" borderId="3" xfId="2" applyNumberFormat="1" applyFont="1" applyFill="1" applyBorder="1" applyAlignment="1">
      <alignment vertical="center"/>
    </xf>
    <xf numFmtId="43" fontId="4" fillId="0" borderId="4" xfId="0" applyNumberFormat="1" applyFont="1" applyFill="1" applyBorder="1" applyAlignment="1">
      <alignment vertical="center"/>
    </xf>
    <xf numFmtId="43" fontId="4" fillId="0" borderId="2" xfId="1" applyFont="1" applyFill="1" applyBorder="1" applyAlignment="1">
      <alignment horizontal="left" vertical="center"/>
    </xf>
    <xf numFmtId="43" fontId="4" fillId="0" borderId="3" xfId="1" applyFont="1" applyFill="1" applyBorder="1" applyAlignment="1">
      <alignment horizontal="left" vertical="center"/>
    </xf>
    <xf numFmtId="43" fontId="4" fillId="0" borderId="4" xfId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3" fontId="5" fillId="0" borderId="1" xfId="0" applyNumberFormat="1" applyFont="1" applyFill="1" applyBorder="1" applyAlignment="1">
      <alignment vertical="center"/>
    </xf>
    <xf numFmtId="0" fontId="7" fillId="0" borderId="0" xfId="3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beboar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6"/>
  <sheetViews>
    <sheetView tabSelected="1" view="pageBreakPreview" topLeftCell="A31" zoomScaleNormal="100" zoomScaleSheetLayoutView="100" workbookViewId="0">
      <selection activeCell="R53" sqref="R53"/>
    </sheetView>
  </sheetViews>
  <sheetFormatPr baseColWidth="10" defaultColWidth="9.140625" defaultRowHeight="12.75"/>
  <cols>
    <col min="1" max="1" width="11.42578125" style="7" customWidth="1"/>
    <col min="2" max="2" width="10.28515625" style="8" bestFit="1" customWidth="1"/>
    <col min="3" max="3" width="9.140625" style="8"/>
    <col min="4" max="4" width="9.85546875" style="8" customWidth="1"/>
    <col min="5" max="5" width="0.140625" style="9" hidden="1" customWidth="1"/>
    <col min="6" max="8" width="10.7109375" style="10" hidden="1" customWidth="1"/>
    <col min="9" max="9" width="14.28515625" style="10" customWidth="1"/>
    <col min="10" max="10" width="15.7109375" style="20" customWidth="1"/>
    <col min="11" max="11" width="15.7109375" style="8" customWidth="1"/>
    <col min="12" max="12" width="0" hidden="1" customWidth="1"/>
    <col min="13" max="13" width="2" customWidth="1"/>
  </cols>
  <sheetData>
    <row r="1" spans="1:13">
      <c r="A1" s="6" t="s">
        <v>0</v>
      </c>
    </row>
    <row r="2" spans="1:13">
      <c r="A2" s="6" t="s">
        <v>62</v>
      </c>
    </row>
    <row r="3" spans="1:13" ht="8.25" customHeight="1"/>
    <row r="4" spans="1:13" ht="11.1" customHeight="1">
      <c r="A4" s="61" t="s">
        <v>1</v>
      </c>
      <c r="B4" s="62"/>
      <c r="C4" s="62"/>
      <c r="D4" s="63"/>
      <c r="E4" s="11" t="s">
        <v>29</v>
      </c>
      <c r="F4" s="12" t="s">
        <v>30</v>
      </c>
      <c r="G4" s="12" t="s">
        <v>38</v>
      </c>
      <c r="H4" s="12" t="s">
        <v>52</v>
      </c>
      <c r="I4" s="12" t="s">
        <v>53</v>
      </c>
      <c r="J4" s="32" t="s">
        <v>57</v>
      </c>
      <c r="K4" s="13" t="s">
        <v>61</v>
      </c>
      <c r="L4" s="1" t="s">
        <v>31</v>
      </c>
      <c r="M4" s="1"/>
    </row>
    <row r="5" spans="1:13" ht="11.1" customHeight="1">
      <c r="A5" s="56"/>
      <c r="B5" s="41" t="s">
        <v>2</v>
      </c>
      <c r="C5" s="42"/>
      <c r="D5" s="43"/>
      <c r="E5" s="14">
        <v>54720</v>
      </c>
      <c r="F5" s="15">
        <v>54720</v>
      </c>
      <c r="G5" s="15">
        <f>90*48*12</f>
        <v>51840</v>
      </c>
      <c r="H5" s="15">
        <v>51840</v>
      </c>
      <c r="I5" s="15">
        <v>48960</v>
      </c>
      <c r="J5" s="15">
        <v>48960</v>
      </c>
      <c r="K5" s="14">
        <v>38222</v>
      </c>
      <c r="M5" s="2"/>
    </row>
    <row r="6" spans="1:13" ht="11.1" customHeight="1">
      <c r="A6" s="57"/>
      <c r="B6" s="41" t="s">
        <v>3</v>
      </c>
      <c r="C6" s="42"/>
      <c r="D6" s="43"/>
      <c r="E6" s="14"/>
      <c r="F6" s="15"/>
      <c r="G6" s="15"/>
      <c r="H6" s="15"/>
      <c r="I6" s="15"/>
      <c r="J6" s="15"/>
      <c r="K6" s="16"/>
      <c r="M6" s="2"/>
    </row>
    <row r="7" spans="1:13" ht="11.1" customHeight="1">
      <c r="A7" s="58"/>
      <c r="B7" s="41" t="s">
        <v>4</v>
      </c>
      <c r="C7" s="42"/>
      <c r="D7" s="43"/>
      <c r="E7" s="14"/>
      <c r="F7" s="15"/>
      <c r="G7" s="15"/>
      <c r="H7" s="15"/>
      <c r="I7" s="15"/>
      <c r="J7" s="15"/>
      <c r="K7" s="16"/>
      <c r="M7" s="2"/>
    </row>
    <row r="8" spans="1:13" ht="11.1" customHeight="1">
      <c r="A8" s="53" t="s">
        <v>33</v>
      </c>
      <c r="B8" s="54"/>
      <c r="C8" s="54"/>
      <c r="D8" s="55"/>
      <c r="E8" s="23">
        <f>SUM(E5:E7)</f>
        <v>54720</v>
      </c>
      <c r="F8" s="24">
        <f>SUM(F5:F7)</f>
        <v>54720</v>
      </c>
      <c r="G8" s="24">
        <f>SUM(G5:G7)</f>
        <v>51840</v>
      </c>
      <c r="H8" s="24">
        <v>51840</v>
      </c>
      <c r="I8" s="24">
        <v>48960</v>
      </c>
      <c r="J8" s="24">
        <f>SUM(J5:J7)</f>
        <v>48960</v>
      </c>
      <c r="K8" s="24">
        <f>K5</f>
        <v>38222</v>
      </c>
      <c r="M8" s="3"/>
    </row>
    <row r="9" spans="1:13" ht="11.1" customHeight="1">
      <c r="A9" s="17"/>
      <c r="B9" s="18"/>
      <c r="C9" s="18"/>
      <c r="D9" s="18"/>
      <c r="E9" s="19"/>
      <c r="F9" s="20"/>
      <c r="G9" s="20"/>
      <c r="H9" s="20"/>
      <c r="I9" s="20"/>
      <c r="K9" s="21" t="s">
        <v>28</v>
      </c>
      <c r="M9" s="2"/>
    </row>
    <row r="10" spans="1:13" s="1" customFormat="1" ht="11.1" customHeight="1">
      <c r="A10" s="53" t="s">
        <v>5</v>
      </c>
      <c r="B10" s="54"/>
      <c r="C10" s="54"/>
      <c r="D10" s="54"/>
      <c r="E10" s="54"/>
      <c r="F10" s="54"/>
      <c r="G10" s="54"/>
      <c r="H10" s="54"/>
      <c r="I10" s="54"/>
      <c r="J10" s="54"/>
      <c r="K10" s="55"/>
      <c r="M10" s="3"/>
    </row>
    <row r="11" spans="1:13" ht="11.1" customHeight="1">
      <c r="A11" s="56"/>
      <c r="B11" s="41" t="s">
        <v>6</v>
      </c>
      <c r="C11" s="42"/>
      <c r="D11" s="43"/>
      <c r="E11" s="14">
        <v>500</v>
      </c>
      <c r="F11" s="15">
        <v>500</v>
      </c>
      <c r="G11" s="15">
        <v>400</v>
      </c>
      <c r="H11" s="15">
        <v>350</v>
      </c>
      <c r="I11" s="15">
        <v>250</v>
      </c>
      <c r="J11" s="15">
        <v>250</v>
      </c>
      <c r="K11" s="15">
        <v>250</v>
      </c>
      <c r="M11" s="2"/>
    </row>
    <row r="12" spans="1:13" ht="11.1" customHeight="1">
      <c r="A12" s="57"/>
      <c r="B12" s="41" t="s">
        <v>7</v>
      </c>
      <c r="C12" s="42"/>
      <c r="D12" s="43"/>
      <c r="E12" s="14">
        <v>62</v>
      </c>
      <c r="F12" s="15">
        <v>62</v>
      </c>
      <c r="G12" s="15">
        <v>62</v>
      </c>
      <c r="H12" s="15">
        <v>62</v>
      </c>
      <c r="I12" s="15">
        <v>62</v>
      </c>
      <c r="J12" s="15">
        <v>62</v>
      </c>
      <c r="K12" s="15">
        <v>62</v>
      </c>
      <c r="M12" s="2"/>
    </row>
    <row r="13" spans="1:13" ht="11.1" customHeight="1">
      <c r="A13" s="57"/>
      <c r="B13" s="41" t="s">
        <v>44</v>
      </c>
      <c r="C13" s="42"/>
      <c r="D13" s="43"/>
      <c r="E13" s="14">
        <v>200</v>
      </c>
      <c r="F13" s="15">
        <v>200</v>
      </c>
      <c r="G13" s="15">
        <v>150</v>
      </c>
      <c r="H13" s="15">
        <v>200</v>
      </c>
      <c r="I13" s="15">
        <v>190</v>
      </c>
      <c r="J13" s="15">
        <v>215</v>
      </c>
      <c r="K13" s="15">
        <v>215</v>
      </c>
      <c r="M13" s="2"/>
    </row>
    <row r="14" spans="1:13" ht="11.1" customHeight="1">
      <c r="A14" s="57"/>
      <c r="B14" s="41" t="s">
        <v>8</v>
      </c>
      <c r="C14" s="42"/>
      <c r="D14" s="43"/>
      <c r="E14" s="14">
        <v>850</v>
      </c>
      <c r="F14" s="15">
        <v>850</v>
      </c>
      <c r="G14" s="15">
        <v>600</v>
      </c>
      <c r="H14" s="15">
        <v>500</v>
      </c>
      <c r="I14" s="15">
        <v>100</v>
      </c>
      <c r="J14" s="15">
        <v>200</v>
      </c>
      <c r="K14" s="15">
        <v>1500</v>
      </c>
      <c r="M14" s="2"/>
    </row>
    <row r="15" spans="1:13" ht="11.1" customHeight="1">
      <c r="A15" s="57"/>
      <c r="B15" s="41" t="s">
        <v>9</v>
      </c>
      <c r="C15" s="42"/>
      <c r="D15" s="43"/>
      <c r="E15" s="14">
        <v>6300</v>
      </c>
      <c r="F15" s="15">
        <v>6600</v>
      </c>
      <c r="G15" s="15">
        <v>6900</v>
      </c>
      <c r="H15" s="15">
        <v>7200</v>
      </c>
      <c r="I15" s="15">
        <v>7200</v>
      </c>
      <c r="J15" s="15">
        <v>7500</v>
      </c>
      <c r="K15" s="15">
        <v>7500</v>
      </c>
      <c r="L15" t="s">
        <v>28</v>
      </c>
      <c r="M15" s="2"/>
    </row>
    <row r="16" spans="1:13" ht="11.1" customHeight="1">
      <c r="A16" s="57"/>
      <c r="B16" s="41" t="s">
        <v>10</v>
      </c>
      <c r="C16" s="42"/>
      <c r="D16" s="43"/>
      <c r="E16" s="14">
        <v>240</v>
      </c>
      <c r="F16" s="15">
        <v>240</v>
      </c>
      <c r="G16" s="15">
        <v>125</v>
      </c>
      <c r="H16" s="15">
        <v>100</v>
      </c>
      <c r="I16" s="15">
        <v>0</v>
      </c>
      <c r="J16" s="15">
        <v>0</v>
      </c>
      <c r="K16" s="15">
        <v>0</v>
      </c>
      <c r="L16" t="s">
        <v>28</v>
      </c>
      <c r="M16" s="2"/>
    </row>
    <row r="17" spans="1:15" ht="11.1" customHeight="1">
      <c r="A17" s="57"/>
      <c r="B17" s="41" t="s">
        <v>11</v>
      </c>
      <c r="C17" s="42"/>
      <c r="D17" s="43"/>
      <c r="E17" s="14">
        <v>168</v>
      </c>
      <c r="F17" s="15">
        <v>168</v>
      </c>
      <c r="G17" s="15">
        <v>200</v>
      </c>
      <c r="H17" s="15">
        <v>200</v>
      </c>
      <c r="I17" s="15">
        <v>110</v>
      </c>
      <c r="J17" s="15">
        <v>125</v>
      </c>
      <c r="K17" s="15">
        <v>125</v>
      </c>
      <c r="M17" s="2"/>
    </row>
    <row r="18" spans="1:15" ht="11.1" customHeight="1">
      <c r="A18" s="57"/>
      <c r="B18" s="41" t="s">
        <v>12</v>
      </c>
      <c r="C18" s="42"/>
      <c r="D18" s="43"/>
      <c r="E18" s="14">
        <v>400</v>
      </c>
      <c r="F18" s="15">
        <v>400</v>
      </c>
      <c r="G18" s="15">
        <v>700</v>
      </c>
      <c r="H18" s="15">
        <v>380</v>
      </c>
      <c r="I18" s="15">
        <v>350</v>
      </c>
      <c r="J18" s="15">
        <v>500</v>
      </c>
      <c r="K18" s="15">
        <v>200</v>
      </c>
      <c r="M18" s="2"/>
    </row>
    <row r="19" spans="1:15" ht="11.1" customHeight="1">
      <c r="A19" s="57"/>
      <c r="B19" s="41" t="s">
        <v>13</v>
      </c>
      <c r="C19" s="42"/>
      <c r="D19" s="43"/>
      <c r="E19" s="14">
        <v>300</v>
      </c>
      <c r="F19" s="15">
        <v>350</v>
      </c>
      <c r="G19" s="15">
        <v>325</v>
      </c>
      <c r="H19" s="15">
        <v>200</v>
      </c>
      <c r="I19" s="15">
        <v>0</v>
      </c>
      <c r="J19" s="15">
        <v>0</v>
      </c>
      <c r="K19" s="15">
        <v>0</v>
      </c>
      <c r="M19" s="2"/>
    </row>
    <row r="20" spans="1:15" ht="11.1" customHeight="1">
      <c r="A20" s="58"/>
      <c r="B20" s="41" t="s">
        <v>34</v>
      </c>
      <c r="C20" s="42"/>
      <c r="D20" s="43"/>
      <c r="E20" s="14">
        <v>0</v>
      </c>
      <c r="F20" s="15">
        <v>2800</v>
      </c>
      <c r="G20" s="15">
        <v>2925.48</v>
      </c>
      <c r="H20" s="15">
        <v>2800</v>
      </c>
      <c r="I20" s="15">
        <v>2220</v>
      </c>
      <c r="J20" s="15">
        <v>250</v>
      </c>
      <c r="K20" s="15">
        <v>0</v>
      </c>
      <c r="M20" s="2"/>
    </row>
    <row r="21" spans="1:15" ht="11.1" customHeight="1">
      <c r="A21" s="59" t="s">
        <v>43</v>
      </c>
      <c r="B21" s="59"/>
      <c r="C21" s="59"/>
      <c r="D21" s="59"/>
      <c r="E21" s="14">
        <f t="shared" ref="E21:I21" si="0">SUM(E11:E20)</f>
        <v>9020</v>
      </c>
      <c r="F21" s="15">
        <f t="shared" si="0"/>
        <v>12170</v>
      </c>
      <c r="G21" s="15">
        <f t="shared" si="0"/>
        <v>12387.48</v>
      </c>
      <c r="H21" s="15">
        <f t="shared" si="0"/>
        <v>11992</v>
      </c>
      <c r="I21" s="24">
        <f t="shared" si="0"/>
        <v>10482</v>
      </c>
      <c r="J21" s="24">
        <f>SUM(J11:J20)</f>
        <v>9102</v>
      </c>
      <c r="K21" s="24">
        <f>SUM(K11:K20)</f>
        <v>9852</v>
      </c>
      <c r="L21" t="s">
        <v>28</v>
      </c>
      <c r="M21" s="2"/>
    </row>
    <row r="22" spans="1:15" ht="11.1" customHeight="1">
      <c r="A22" s="17"/>
      <c r="B22" s="18"/>
      <c r="C22" s="18"/>
      <c r="D22" s="18"/>
      <c r="E22" s="19"/>
      <c r="F22" s="20"/>
      <c r="G22" s="20"/>
      <c r="H22" s="20"/>
      <c r="I22" s="20"/>
      <c r="K22" s="21"/>
      <c r="M22" s="2"/>
    </row>
    <row r="23" spans="1:15" s="1" customFormat="1" ht="11.1" customHeight="1">
      <c r="A23" s="53" t="s">
        <v>14</v>
      </c>
      <c r="B23" s="54"/>
      <c r="C23" s="54"/>
      <c r="D23" s="54"/>
      <c r="E23" s="54"/>
      <c r="F23" s="54"/>
      <c r="G23" s="54"/>
      <c r="H23" s="54"/>
      <c r="I23" s="54"/>
      <c r="J23" s="54"/>
      <c r="K23" s="55"/>
      <c r="M23" s="3"/>
      <c r="N23"/>
    </row>
    <row r="24" spans="1:15" ht="11.1" customHeight="1">
      <c r="A24" s="57"/>
      <c r="B24" s="44" t="s">
        <v>16</v>
      </c>
      <c r="C24" s="45"/>
      <c r="D24" s="52"/>
      <c r="E24" s="14">
        <v>1000</v>
      </c>
      <c r="F24" s="15">
        <v>500</v>
      </c>
      <c r="G24" s="15">
        <v>0</v>
      </c>
      <c r="H24" s="15">
        <v>0</v>
      </c>
      <c r="I24" s="15">
        <v>0</v>
      </c>
      <c r="J24" s="15">
        <v>0</v>
      </c>
      <c r="K24" s="16">
        <v>0</v>
      </c>
      <c r="M24" s="2"/>
    </row>
    <row r="25" spans="1:15" ht="11.1" customHeight="1">
      <c r="A25" s="57"/>
      <c r="B25" s="44" t="s">
        <v>18</v>
      </c>
      <c r="C25" s="45"/>
      <c r="D25" s="52"/>
      <c r="E25" s="14">
        <v>2000</v>
      </c>
      <c r="F25" s="15">
        <v>1500</v>
      </c>
      <c r="G25" s="15">
        <v>1250</v>
      </c>
      <c r="H25" s="15">
        <v>900</v>
      </c>
      <c r="I25" s="15">
        <v>400</v>
      </c>
      <c r="J25" s="15">
        <v>500</v>
      </c>
      <c r="K25" s="16">
        <v>2000</v>
      </c>
      <c r="M25" s="2"/>
    </row>
    <row r="26" spans="1:15" ht="11.1" customHeight="1">
      <c r="A26" s="57"/>
      <c r="B26" s="44" t="s">
        <v>54</v>
      </c>
      <c r="C26" s="45"/>
      <c r="D26" s="52"/>
      <c r="E26" s="14">
        <v>900</v>
      </c>
      <c r="F26" s="15">
        <v>450</v>
      </c>
      <c r="G26" s="15">
        <v>0</v>
      </c>
      <c r="H26" s="15">
        <v>0</v>
      </c>
      <c r="I26" s="15">
        <v>1000</v>
      </c>
      <c r="J26" s="15">
        <v>2000</v>
      </c>
      <c r="K26" s="16">
        <v>2500</v>
      </c>
      <c r="L26" t="s">
        <v>28</v>
      </c>
      <c r="M26" s="2"/>
    </row>
    <row r="27" spans="1:15" ht="11.1" customHeight="1">
      <c r="A27" s="57"/>
      <c r="B27" s="44" t="s">
        <v>51</v>
      </c>
      <c r="C27" s="45"/>
      <c r="D27" s="52"/>
      <c r="E27" s="14">
        <v>1000</v>
      </c>
      <c r="F27" s="15">
        <v>500</v>
      </c>
      <c r="G27" s="15">
        <v>450</v>
      </c>
      <c r="H27" s="15">
        <v>1000</v>
      </c>
      <c r="I27" s="15">
        <v>950</v>
      </c>
      <c r="J27" s="15">
        <v>1050</v>
      </c>
      <c r="K27" s="16">
        <v>500</v>
      </c>
      <c r="M27" s="2"/>
    </row>
    <row r="28" spans="1:15" ht="11.1" customHeight="1">
      <c r="A28" s="57"/>
      <c r="B28" s="44" t="s">
        <v>19</v>
      </c>
      <c r="C28" s="45"/>
      <c r="D28" s="52"/>
      <c r="E28" s="14">
        <v>13500</v>
      </c>
      <c r="F28" s="15">
        <v>13400</v>
      </c>
      <c r="G28" s="15">
        <v>12000</v>
      </c>
      <c r="H28" s="15">
        <v>12000</v>
      </c>
      <c r="I28" s="15">
        <v>12000</v>
      </c>
      <c r="J28" s="15">
        <v>11400</v>
      </c>
      <c r="K28" s="16">
        <v>14400</v>
      </c>
      <c r="M28" s="2"/>
    </row>
    <row r="29" spans="1:15" ht="11.1" customHeight="1">
      <c r="A29" s="58"/>
      <c r="B29" s="44" t="s">
        <v>20</v>
      </c>
      <c r="C29" s="45"/>
      <c r="D29" s="52"/>
      <c r="E29" s="14">
        <v>1200</v>
      </c>
      <c r="F29" s="15">
        <v>0</v>
      </c>
      <c r="G29" s="15">
        <v>300</v>
      </c>
      <c r="H29" s="15">
        <v>300</v>
      </c>
      <c r="I29" s="15">
        <v>20</v>
      </c>
      <c r="J29" s="15">
        <v>0</v>
      </c>
      <c r="K29" s="16">
        <v>420</v>
      </c>
      <c r="M29" s="2"/>
    </row>
    <row r="30" spans="1:15" ht="11.1" customHeight="1">
      <c r="A30" s="53" t="s">
        <v>47</v>
      </c>
      <c r="B30" s="54"/>
      <c r="C30" s="54"/>
      <c r="D30" s="55"/>
      <c r="E30" s="14">
        <f t="shared" ref="E30:K30" si="1">SUM(E24:E29)</f>
        <v>19600</v>
      </c>
      <c r="F30" s="15">
        <f t="shared" si="1"/>
        <v>16350</v>
      </c>
      <c r="G30" s="15">
        <f t="shared" si="1"/>
        <v>14000</v>
      </c>
      <c r="H30" s="15">
        <f t="shared" si="1"/>
        <v>14200</v>
      </c>
      <c r="I30" s="24">
        <f t="shared" si="1"/>
        <v>14370</v>
      </c>
      <c r="J30" s="24">
        <f t="shared" si="1"/>
        <v>14950</v>
      </c>
      <c r="K30" s="24">
        <f t="shared" si="1"/>
        <v>19820</v>
      </c>
      <c r="M30" s="2"/>
    </row>
    <row r="31" spans="1:15" ht="11.1" customHeight="1">
      <c r="A31" s="17"/>
      <c r="B31" s="18"/>
      <c r="C31" s="18"/>
      <c r="D31" s="18"/>
      <c r="E31" s="19"/>
      <c r="F31" s="20"/>
      <c r="G31" s="20"/>
      <c r="H31" s="20"/>
      <c r="I31" s="20"/>
      <c r="K31" s="21" t="s">
        <v>28</v>
      </c>
      <c r="M31" s="2"/>
      <c r="O31" t="s">
        <v>28</v>
      </c>
    </row>
    <row r="32" spans="1:15" s="1" customFormat="1" ht="11.1" customHeight="1">
      <c r="A32" s="53" t="s">
        <v>65</v>
      </c>
      <c r="B32" s="54"/>
      <c r="C32" s="54"/>
      <c r="D32" s="54"/>
      <c r="E32" s="54"/>
      <c r="F32" s="54"/>
      <c r="G32" s="54"/>
      <c r="H32" s="54"/>
      <c r="I32" s="54"/>
      <c r="J32" s="54"/>
      <c r="K32" s="55"/>
      <c r="M32" s="3"/>
      <c r="N32"/>
      <c r="O32" s="1" t="s">
        <v>28</v>
      </c>
    </row>
    <row r="33" spans="1:14" ht="11.1" customHeight="1">
      <c r="A33" s="56"/>
      <c r="B33" s="44" t="s">
        <v>15</v>
      </c>
      <c r="C33" s="45"/>
      <c r="D33" s="52"/>
      <c r="E33" s="14">
        <v>15500</v>
      </c>
      <c r="F33" s="15">
        <v>15500</v>
      </c>
      <c r="G33" s="15">
        <v>15500</v>
      </c>
      <c r="H33" s="15">
        <v>15500</v>
      </c>
      <c r="I33" s="15">
        <v>15408</v>
      </c>
      <c r="J33" s="15">
        <v>15408</v>
      </c>
      <c r="K33" s="15">
        <v>0</v>
      </c>
      <c r="M33" s="2"/>
    </row>
    <row r="34" spans="1:14" ht="11.1" customHeight="1">
      <c r="A34" s="58"/>
      <c r="B34" s="44" t="s">
        <v>17</v>
      </c>
      <c r="C34" s="45"/>
      <c r="D34" s="52"/>
      <c r="E34" s="14">
        <v>3800</v>
      </c>
      <c r="F34" s="15">
        <v>3800</v>
      </c>
      <c r="G34" s="15">
        <v>3500</v>
      </c>
      <c r="H34" s="15">
        <v>3500</v>
      </c>
      <c r="I34" s="15">
        <v>3000</v>
      </c>
      <c r="J34" s="15">
        <v>3900</v>
      </c>
      <c r="K34" s="15">
        <v>3900</v>
      </c>
      <c r="M34" s="2"/>
    </row>
    <row r="35" spans="1:14" ht="11.1" customHeight="1">
      <c r="A35" s="53" t="s">
        <v>66</v>
      </c>
      <c r="B35" s="54"/>
      <c r="C35" s="54"/>
      <c r="D35" s="55"/>
      <c r="E35" s="14">
        <f t="shared" ref="E35:L35" si="2">SUM(E33:E34)</f>
        <v>19300</v>
      </c>
      <c r="F35" s="15">
        <f t="shared" si="2"/>
        <v>19300</v>
      </c>
      <c r="G35" s="15">
        <f t="shared" si="2"/>
        <v>19000</v>
      </c>
      <c r="H35" s="15">
        <f t="shared" si="2"/>
        <v>19000</v>
      </c>
      <c r="I35" s="24">
        <f t="shared" si="2"/>
        <v>18408</v>
      </c>
      <c r="J35" s="24">
        <f t="shared" si="2"/>
        <v>19308</v>
      </c>
      <c r="K35" s="24">
        <f t="shared" si="2"/>
        <v>3900</v>
      </c>
      <c r="L35" s="15">
        <f t="shared" si="2"/>
        <v>0</v>
      </c>
      <c r="M35" s="2"/>
    </row>
    <row r="36" spans="1:14" ht="11.1" customHeight="1">
      <c r="A36" s="33"/>
      <c r="B36" s="34"/>
      <c r="C36" s="34"/>
      <c r="D36" s="34"/>
      <c r="E36" s="35"/>
      <c r="F36" s="36"/>
      <c r="G36" s="36"/>
      <c r="H36" s="36"/>
      <c r="I36" s="36"/>
      <c r="J36" s="36"/>
      <c r="K36" s="37"/>
      <c r="M36" s="2"/>
    </row>
    <row r="37" spans="1:14" s="1" customFormat="1" ht="11.1" customHeight="1">
      <c r="A37" s="53" t="s">
        <v>21</v>
      </c>
      <c r="B37" s="54"/>
      <c r="C37" s="54"/>
      <c r="D37" s="54"/>
      <c r="E37" s="54"/>
      <c r="F37" s="54"/>
      <c r="G37" s="54"/>
      <c r="H37" s="54"/>
      <c r="I37" s="54"/>
      <c r="J37" s="54"/>
      <c r="K37" s="55"/>
      <c r="M37" s="3"/>
      <c r="N37"/>
    </row>
    <row r="38" spans="1:14" ht="11.1" customHeight="1">
      <c r="A38" s="56"/>
      <c r="B38" s="44" t="s">
        <v>22</v>
      </c>
      <c r="C38" s="45"/>
      <c r="D38" s="52"/>
      <c r="E38" s="14"/>
      <c r="F38" s="15"/>
      <c r="G38" s="15"/>
      <c r="H38" s="15"/>
      <c r="I38" s="15"/>
      <c r="J38" s="15"/>
      <c r="K38" s="16">
        <v>700</v>
      </c>
      <c r="M38" s="2"/>
    </row>
    <row r="39" spans="1:14" ht="11.1" customHeight="1">
      <c r="A39" s="57"/>
      <c r="B39" s="44" t="s">
        <v>23</v>
      </c>
      <c r="C39" s="45"/>
      <c r="D39" s="52"/>
      <c r="E39" s="14"/>
      <c r="F39" s="15"/>
      <c r="G39" s="15"/>
      <c r="H39" s="15"/>
      <c r="I39" s="15"/>
      <c r="J39" s="15">
        <v>400</v>
      </c>
      <c r="K39" s="15">
        <v>400</v>
      </c>
      <c r="M39" s="2"/>
    </row>
    <row r="40" spans="1:14" ht="11.1" customHeight="1">
      <c r="A40" s="57"/>
      <c r="B40" s="44" t="s">
        <v>24</v>
      </c>
      <c r="C40" s="45"/>
      <c r="D40" s="52"/>
      <c r="E40" s="14">
        <v>1500</v>
      </c>
      <c r="F40" s="15">
        <v>1700</v>
      </c>
      <c r="G40" s="15">
        <v>1600</v>
      </c>
      <c r="H40" s="15">
        <v>1700</v>
      </c>
      <c r="I40" s="15">
        <v>1700</v>
      </c>
      <c r="J40" s="15">
        <v>1350</v>
      </c>
      <c r="K40" s="15">
        <v>1200</v>
      </c>
      <c r="M40" s="2"/>
    </row>
    <row r="41" spans="1:14" ht="11.1" customHeight="1">
      <c r="A41" s="58"/>
      <c r="B41" s="44" t="s">
        <v>25</v>
      </c>
      <c r="C41" s="45"/>
      <c r="D41" s="52"/>
      <c r="E41" s="14">
        <v>1050</v>
      </c>
      <c r="F41" s="15">
        <v>1700</v>
      </c>
      <c r="G41" s="15">
        <v>1600</v>
      </c>
      <c r="H41" s="15">
        <v>1700</v>
      </c>
      <c r="I41" s="15">
        <v>1700</v>
      </c>
      <c r="J41" s="15">
        <v>1750</v>
      </c>
      <c r="K41" s="15">
        <v>1200</v>
      </c>
      <c r="L41" s="5" t="s">
        <v>41</v>
      </c>
      <c r="M41" s="2"/>
    </row>
    <row r="42" spans="1:14" ht="11.1" customHeight="1">
      <c r="A42" s="53" t="s">
        <v>46</v>
      </c>
      <c r="B42" s="54"/>
      <c r="C42" s="54"/>
      <c r="D42" s="55"/>
      <c r="E42" s="14">
        <f t="shared" ref="E42:I42" si="3">SUM(E38:E41)</f>
        <v>2550</v>
      </c>
      <c r="F42" s="15">
        <f t="shared" si="3"/>
        <v>3400</v>
      </c>
      <c r="G42" s="15">
        <f t="shared" si="3"/>
        <v>3200</v>
      </c>
      <c r="H42" s="15">
        <f t="shared" si="3"/>
        <v>3400</v>
      </c>
      <c r="I42" s="24">
        <f t="shared" si="3"/>
        <v>3400</v>
      </c>
      <c r="J42" s="24">
        <f>SUM(J38:J41)</f>
        <v>3500</v>
      </c>
      <c r="K42" s="24">
        <f>SUM(K38:K41)</f>
        <v>3500</v>
      </c>
      <c r="M42" s="2"/>
    </row>
    <row r="43" spans="1:14" ht="11.1" customHeight="1">
      <c r="A43" s="17"/>
      <c r="B43" s="18"/>
      <c r="C43" s="18"/>
      <c r="D43" s="18"/>
      <c r="E43" s="19"/>
      <c r="F43" s="20"/>
      <c r="G43" s="20"/>
      <c r="H43" s="20"/>
      <c r="I43" s="20"/>
      <c r="K43" s="16"/>
      <c r="M43" s="2"/>
    </row>
    <row r="44" spans="1:14" ht="11.1" customHeight="1">
      <c r="A44" s="53" t="s">
        <v>32</v>
      </c>
      <c r="B44" s="54"/>
      <c r="C44" s="54"/>
      <c r="D44" s="55"/>
      <c r="E44" s="24">
        <f>E42+E30+E21</f>
        <v>31170</v>
      </c>
      <c r="F44" s="24">
        <f>F42+F30+F21</f>
        <v>31920</v>
      </c>
      <c r="G44" s="24">
        <f t="shared" ref="G44:J44" si="4">G21+G30+G42+G35</f>
        <v>48587.479999999996</v>
      </c>
      <c r="H44" s="24">
        <f t="shared" si="4"/>
        <v>48592</v>
      </c>
      <c r="I44" s="24">
        <f t="shared" si="4"/>
        <v>46660</v>
      </c>
      <c r="J44" s="24">
        <f t="shared" si="4"/>
        <v>46860</v>
      </c>
      <c r="K44" s="24">
        <f>K21+K30+K42+K35</f>
        <v>37072</v>
      </c>
      <c r="M44" s="3"/>
    </row>
    <row r="45" spans="1:14" ht="11.1" customHeight="1">
      <c r="A45" s="17"/>
      <c r="B45" s="18"/>
      <c r="C45" s="18"/>
      <c r="D45" s="18"/>
      <c r="E45" s="19"/>
      <c r="F45" s="20"/>
      <c r="G45" s="20"/>
      <c r="H45" s="20"/>
      <c r="I45" s="20"/>
      <c r="K45" s="21" t="s">
        <v>28</v>
      </c>
    </row>
    <row r="46" spans="1:14" ht="11.1" customHeight="1">
      <c r="A46" s="53" t="s">
        <v>26</v>
      </c>
      <c r="B46" s="54"/>
      <c r="C46" s="54"/>
      <c r="D46" s="55"/>
      <c r="E46" s="25" t="s">
        <v>42</v>
      </c>
      <c r="F46" s="25" t="s">
        <v>39</v>
      </c>
      <c r="G46" s="25" t="s">
        <v>40</v>
      </c>
      <c r="H46" s="25" t="s">
        <v>49</v>
      </c>
      <c r="I46" s="25" t="s">
        <v>58</v>
      </c>
      <c r="J46" s="25" t="s">
        <v>59</v>
      </c>
      <c r="K46" s="25" t="s">
        <v>63</v>
      </c>
      <c r="M46" s="22"/>
    </row>
    <row r="47" spans="1:14" ht="11.1" customHeight="1">
      <c r="A47" s="56"/>
      <c r="B47" s="42" t="s">
        <v>60</v>
      </c>
      <c r="C47" s="42"/>
      <c r="D47" s="43"/>
      <c r="E47" s="15">
        <v>700</v>
      </c>
      <c r="F47" s="15">
        <v>700</v>
      </c>
      <c r="G47" s="15">
        <v>700</v>
      </c>
      <c r="H47" s="15">
        <v>700</v>
      </c>
      <c r="I47" s="15">
        <v>700</v>
      </c>
      <c r="J47" s="15">
        <v>700</v>
      </c>
      <c r="K47" s="16">
        <v>700</v>
      </c>
      <c r="M47" s="2"/>
    </row>
    <row r="48" spans="1:14" ht="11.1" customHeight="1">
      <c r="A48" s="57"/>
      <c r="B48" s="42" t="s">
        <v>64</v>
      </c>
      <c r="C48" s="42"/>
      <c r="D48" s="43"/>
      <c r="E48" s="15">
        <v>250</v>
      </c>
      <c r="F48" s="15">
        <v>250</v>
      </c>
      <c r="G48" s="15">
        <v>250</v>
      </c>
      <c r="H48" s="15">
        <v>250</v>
      </c>
      <c r="I48" s="15">
        <v>250</v>
      </c>
      <c r="J48" s="15">
        <v>250</v>
      </c>
      <c r="K48" s="16">
        <v>250</v>
      </c>
      <c r="M48" s="2"/>
    </row>
    <row r="49" spans="1:13" ht="11.1" customHeight="1">
      <c r="A49" s="57"/>
      <c r="B49" s="42" t="s">
        <v>48</v>
      </c>
      <c r="C49" s="42"/>
      <c r="D49" s="43"/>
      <c r="E49" s="15">
        <v>1800</v>
      </c>
      <c r="F49" s="15">
        <v>1800</v>
      </c>
      <c r="G49" s="15">
        <v>1800</v>
      </c>
      <c r="H49" s="15">
        <v>1800</v>
      </c>
      <c r="I49" s="15">
        <v>1800</v>
      </c>
      <c r="J49" s="15">
        <v>1800</v>
      </c>
      <c r="K49" s="16">
        <v>1800</v>
      </c>
      <c r="M49" s="2"/>
    </row>
    <row r="50" spans="1:13" ht="11.1" customHeight="1">
      <c r="A50" s="57"/>
      <c r="B50" s="42" t="s">
        <v>27</v>
      </c>
      <c r="C50" s="42"/>
      <c r="D50" s="43"/>
      <c r="E50" s="15">
        <v>500</v>
      </c>
      <c r="F50" s="15">
        <v>500</v>
      </c>
      <c r="G50" s="15">
        <v>500</v>
      </c>
      <c r="H50" s="15">
        <v>500</v>
      </c>
      <c r="I50" s="15">
        <v>500</v>
      </c>
      <c r="J50" s="15">
        <v>500</v>
      </c>
      <c r="K50" s="16">
        <v>500</v>
      </c>
      <c r="M50" s="2"/>
    </row>
    <row r="51" spans="1:13" ht="11.1" customHeight="1">
      <c r="A51" s="57"/>
      <c r="B51" s="41" t="s">
        <v>55</v>
      </c>
      <c r="C51" s="42"/>
      <c r="D51" s="43"/>
      <c r="E51" s="15"/>
      <c r="F51" s="15"/>
      <c r="G51" s="15"/>
      <c r="H51" s="15"/>
      <c r="I51" s="15">
        <v>0</v>
      </c>
      <c r="J51" s="15">
        <v>0</v>
      </c>
      <c r="K51" s="15">
        <v>0</v>
      </c>
      <c r="M51" s="2"/>
    </row>
    <row r="52" spans="1:13" ht="11.1" customHeight="1">
      <c r="A52" s="58"/>
      <c r="B52" s="41" t="s">
        <v>56</v>
      </c>
      <c r="C52" s="42"/>
      <c r="D52" s="43"/>
      <c r="E52" s="15"/>
      <c r="F52" s="15"/>
      <c r="G52" s="15"/>
      <c r="H52" s="15"/>
      <c r="I52" s="15">
        <v>200</v>
      </c>
      <c r="J52" s="15">
        <v>0</v>
      </c>
      <c r="K52" s="15">
        <v>0</v>
      </c>
      <c r="M52" s="2"/>
    </row>
    <row r="53" spans="1:13" ht="11.1" customHeight="1">
      <c r="A53" s="53" t="s">
        <v>45</v>
      </c>
      <c r="B53" s="54"/>
      <c r="C53" s="54"/>
      <c r="D53" s="55"/>
      <c r="E53" s="15">
        <f>SUM(E47:E50)</f>
        <v>3250</v>
      </c>
      <c r="F53" s="15">
        <f>SUM(F47:F50)</f>
        <v>3250</v>
      </c>
      <c r="G53" s="15">
        <f>SUM(G47:G50)</f>
        <v>3250</v>
      </c>
      <c r="H53" s="15">
        <f>SUM(H47:H50)</f>
        <v>3250</v>
      </c>
      <c r="I53" s="24">
        <f>SUM(I47:I52)</f>
        <v>3450</v>
      </c>
      <c r="J53" s="24">
        <f>SUM(J47:J52)</f>
        <v>3250</v>
      </c>
      <c r="K53" s="64">
        <v>3250</v>
      </c>
      <c r="M53" s="2"/>
    </row>
    <row r="54" spans="1:13" ht="11.1" customHeight="1">
      <c r="A54" s="17"/>
      <c r="B54" s="18"/>
      <c r="C54" s="18"/>
      <c r="D54" s="18"/>
      <c r="E54" s="19"/>
      <c r="F54" s="19"/>
      <c r="G54" s="19"/>
      <c r="H54" s="19"/>
      <c r="I54" s="19"/>
      <c r="J54" s="19"/>
      <c r="K54" s="19"/>
      <c r="M54" s="4"/>
    </row>
    <row r="55" spans="1:13" ht="11.1" customHeight="1">
      <c r="A55" s="26" t="s">
        <v>35</v>
      </c>
      <c r="B55" s="46"/>
      <c r="C55" s="47"/>
      <c r="D55" s="47"/>
      <c r="E55" s="47"/>
      <c r="F55" s="47"/>
      <c r="G55" s="47"/>
      <c r="H55" s="47"/>
      <c r="I55" s="47"/>
      <c r="J55" s="47"/>
      <c r="K55" s="48"/>
      <c r="M55" s="4"/>
    </row>
    <row r="56" spans="1:13" ht="11.1" customHeight="1">
      <c r="A56" s="56" t="s">
        <v>28</v>
      </c>
      <c r="B56" s="38" t="s">
        <v>32</v>
      </c>
      <c r="C56" s="39"/>
      <c r="D56" s="40"/>
      <c r="E56" s="14">
        <f>E44</f>
        <v>31170</v>
      </c>
      <c r="F56" s="14">
        <f>F44</f>
        <v>31920</v>
      </c>
      <c r="G56" s="14">
        <f t="shared" ref="G56:J56" si="5">G44</f>
        <v>48587.479999999996</v>
      </c>
      <c r="H56" s="14">
        <f t="shared" si="5"/>
        <v>48592</v>
      </c>
      <c r="I56" s="14">
        <f t="shared" si="5"/>
        <v>46660</v>
      </c>
      <c r="J56" s="14">
        <f t="shared" si="5"/>
        <v>46860</v>
      </c>
      <c r="K56" s="16">
        <f>K44</f>
        <v>37072</v>
      </c>
      <c r="M56" s="4"/>
    </row>
    <row r="57" spans="1:13" ht="11.1" customHeight="1">
      <c r="A57" s="57"/>
      <c r="B57" s="38" t="s">
        <v>26</v>
      </c>
      <c r="C57" s="39"/>
      <c r="D57" s="40"/>
      <c r="E57" s="14">
        <f t="shared" ref="E57:J57" si="6">E53</f>
        <v>3250</v>
      </c>
      <c r="F57" s="14">
        <f t="shared" si="6"/>
        <v>3250</v>
      </c>
      <c r="G57" s="14">
        <f t="shared" si="6"/>
        <v>3250</v>
      </c>
      <c r="H57" s="14">
        <f t="shared" si="6"/>
        <v>3250</v>
      </c>
      <c r="I57" s="14">
        <f t="shared" si="6"/>
        <v>3450</v>
      </c>
      <c r="J57" s="14">
        <f t="shared" si="6"/>
        <v>3250</v>
      </c>
      <c r="K57" s="16">
        <f>K53</f>
        <v>3250</v>
      </c>
      <c r="M57" s="4"/>
    </row>
    <row r="58" spans="1:13" ht="11.1" customHeight="1">
      <c r="A58" s="57"/>
      <c r="B58" s="41" t="s">
        <v>50</v>
      </c>
      <c r="C58" s="42"/>
      <c r="D58" s="43"/>
      <c r="E58" s="14">
        <f>E56+E57</f>
        <v>34420</v>
      </c>
      <c r="F58" s="14">
        <f>F56+F57</f>
        <v>35170</v>
      </c>
      <c r="G58" s="14">
        <f>G56+G57</f>
        <v>51837.479999999996</v>
      </c>
      <c r="H58" s="14">
        <f>SUM(H56:H57)</f>
        <v>51842</v>
      </c>
      <c r="I58" s="14">
        <f>SUM(I56:I57)</f>
        <v>50110</v>
      </c>
      <c r="J58" s="14">
        <f>SUM(J56:J57)</f>
        <v>50110</v>
      </c>
      <c r="K58" s="16">
        <f>SUM(K56:K57)</f>
        <v>40322</v>
      </c>
      <c r="M58" s="4"/>
    </row>
    <row r="59" spans="1:13" ht="11.1" customHeight="1">
      <c r="A59" s="57"/>
      <c r="B59" s="44"/>
      <c r="C59" s="45"/>
      <c r="D59" s="45"/>
      <c r="E59" s="45"/>
      <c r="F59" s="45"/>
      <c r="G59" s="45"/>
      <c r="H59" s="45"/>
      <c r="I59" s="27"/>
      <c r="J59" s="27"/>
      <c r="K59" s="19"/>
      <c r="M59" s="4"/>
    </row>
    <row r="60" spans="1:13" ht="11.1" customHeight="1">
      <c r="A60" s="58"/>
      <c r="B60" s="41" t="s">
        <v>36</v>
      </c>
      <c r="C60" s="42"/>
      <c r="D60" s="43"/>
      <c r="E60" s="14">
        <f t="shared" ref="E60:K60" si="7">E58/48</f>
        <v>717.08333333333337</v>
      </c>
      <c r="F60" s="14">
        <f t="shared" si="7"/>
        <v>732.70833333333337</v>
      </c>
      <c r="G60" s="14">
        <f t="shared" si="7"/>
        <v>1079.9475</v>
      </c>
      <c r="H60" s="28">
        <f t="shared" si="7"/>
        <v>1080.0416666666667</v>
      </c>
      <c r="I60" s="14">
        <f t="shared" si="7"/>
        <v>1043.9583333333333</v>
      </c>
      <c r="J60" s="14">
        <f t="shared" si="7"/>
        <v>1043.9583333333333</v>
      </c>
      <c r="K60" s="14">
        <f t="shared" si="7"/>
        <v>840.04166666666663</v>
      </c>
      <c r="M60" s="4"/>
    </row>
    <row r="61" spans="1:13" ht="11.1" customHeight="1">
      <c r="A61" s="49" t="s">
        <v>37</v>
      </c>
      <c r="B61" s="50"/>
      <c r="C61" s="50"/>
      <c r="D61" s="51"/>
      <c r="E61" s="14">
        <f t="shared" ref="E61:I61" si="8">E60/12</f>
        <v>59.75694444444445</v>
      </c>
      <c r="F61" s="14">
        <f t="shared" si="8"/>
        <v>61.059027777777779</v>
      </c>
      <c r="G61" s="14">
        <f t="shared" si="8"/>
        <v>89.995625000000004</v>
      </c>
      <c r="H61" s="28">
        <f t="shared" si="8"/>
        <v>90.003472222222229</v>
      </c>
      <c r="I61" s="14">
        <f t="shared" si="8"/>
        <v>86.996527777777771</v>
      </c>
      <c r="J61" s="14">
        <f>J60/12</f>
        <v>86.996527777777771</v>
      </c>
      <c r="K61" s="14">
        <f>K60/12</f>
        <v>70.003472222222214</v>
      </c>
      <c r="M61" s="4"/>
    </row>
    <row r="62" spans="1:13" ht="11.1" customHeight="1">
      <c r="A62" s="29"/>
      <c r="B62" s="29"/>
      <c r="C62" s="29"/>
      <c r="D62" s="29"/>
      <c r="E62" s="30"/>
      <c r="F62" s="30"/>
      <c r="G62" s="30"/>
      <c r="H62" s="30"/>
      <c r="I62" s="30"/>
      <c r="J62" s="30"/>
      <c r="K62" s="31"/>
      <c r="M62" s="4"/>
    </row>
    <row r="63" spans="1:13" ht="11.1" customHeight="1">
      <c r="A63" s="60" t="s">
        <v>67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</row>
    <row r="64" spans="1:13" ht="14.25" customHeight="1">
      <c r="A64" s="65" t="s">
        <v>68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</row>
    <row r="65" spans="1:11" ht="11.1" customHeight="1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</row>
    <row r="66" spans="1:11">
      <c r="A66"/>
      <c r="B66" s="7"/>
      <c r="E66" s="8"/>
      <c r="F66" s="9"/>
      <c r="J66" s="10"/>
    </row>
  </sheetData>
  <mergeCells count="61">
    <mergeCell ref="A63:K63"/>
    <mergeCell ref="A64:K64"/>
    <mergeCell ref="A65:K65"/>
    <mergeCell ref="A8:D8"/>
    <mergeCell ref="A4:D4"/>
    <mergeCell ref="A5:A7"/>
    <mergeCell ref="B5:D5"/>
    <mergeCell ref="B6:D6"/>
    <mergeCell ref="B7:D7"/>
    <mergeCell ref="A10:K10"/>
    <mergeCell ref="A11:A2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A21:D21"/>
    <mergeCell ref="A23:K23"/>
    <mergeCell ref="A24:A29"/>
    <mergeCell ref="B24:D24"/>
    <mergeCell ref="B25:D25"/>
    <mergeCell ref="B26:D26"/>
    <mergeCell ref="B27:D27"/>
    <mergeCell ref="B28:D28"/>
    <mergeCell ref="B29:D29"/>
    <mergeCell ref="B51:D51"/>
    <mergeCell ref="A30:D30"/>
    <mergeCell ref="A37:K37"/>
    <mergeCell ref="A32:K32"/>
    <mergeCell ref="A33:A34"/>
    <mergeCell ref="B33:D33"/>
    <mergeCell ref="B34:D34"/>
    <mergeCell ref="A38:A41"/>
    <mergeCell ref="B38:D38"/>
    <mergeCell ref="A35:D35"/>
    <mergeCell ref="A61:D61"/>
    <mergeCell ref="B39:D39"/>
    <mergeCell ref="B40:D40"/>
    <mergeCell ref="B41:D41"/>
    <mergeCell ref="B52:D52"/>
    <mergeCell ref="A42:D42"/>
    <mergeCell ref="A44:D44"/>
    <mergeCell ref="A46:D46"/>
    <mergeCell ref="A47:A52"/>
    <mergeCell ref="B47:D47"/>
    <mergeCell ref="B48:D48"/>
    <mergeCell ref="B49:D49"/>
    <mergeCell ref="B50:D50"/>
    <mergeCell ref="A53:D53"/>
    <mergeCell ref="A56:A60"/>
    <mergeCell ref="B56:D56"/>
    <mergeCell ref="B57:D57"/>
    <mergeCell ref="B58:D58"/>
    <mergeCell ref="B59:H59"/>
    <mergeCell ref="B60:D60"/>
    <mergeCell ref="B55:K55"/>
  </mergeCells>
  <hyperlinks>
    <hyperlink ref="A64" r:id="rId1"/>
  </hyperlinks>
  <pageMargins left="0.7" right="0.7" top="0.5" bottom="0.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Budget without Alarm</vt:lpstr>
    </vt:vector>
  </TitlesOfParts>
  <Company>Stanley Black &amp; Decker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hlopez</cp:lastModifiedBy>
  <cp:lastPrinted>2015-11-19T16:59:16Z</cp:lastPrinted>
  <dcterms:created xsi:type="dcterms:W3CDTF">2010-07-11T22:35:32Z</dcterms:created>
  <dcterms:modified xsi:type="dcterms:W3CDTF">2015-11-19T17:04:23Z</dcterms:modified>
</cp:coreProperties>
</file>